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SITE+\BLOGS\MSEXCEL\13InteractiveChartsWithDropDowns\"/>
    </mc:Choice>
  </mc:AlternateContent>
  <xr:revisionPtr revIDLastSave="0" documentId="13_ncr:1_{B0098C75-354A-488F-947B-AE5D1D1FC4D5}" xr6:coauthVersionLast="36" xr6:coauthVersionMax="36" xr10:uidLastSave="{00000000-0000-0000-0000-000000000000}"/>
  <bookViews>
    <workbookView xWindow="0" yWindow="1800" windowWidth="20490" windowHeight="8400" xr2:uid="{07716A89-B2CA-4169-80B7-2F9B14BFE88E}"/>
  </bookViews>
  <sheets>
    <sheet name="Start here" sheetId="3" r:id="rId1"/>
    <sheet name="Interactive Charts -video" sheetId="1" r:id="rId2"/>
    <sheet name="Interactive Charts -blog" sheetId="2" r:id="rId3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4" i="2" l="1"/>
  <c r="D12" i="2"/>
  <c r="E12" i="2"/>
  <c r="F12" i="2"/>
  <c r="G12" i="2"/>
  <c r="H12" i="2"/>
  <c r="I12" i="2"/>
  <c r="J12" i="2"/>
  <c r="K12" i="2"/>
  <c r="L12" i="2"/>
  <c r="M12" i="2"/>
  <c r="N12" i="2"/>
  <c r="O12" i="2"/>
  <c r="D10" i="2"/>
  <c r="E10" i="2"/>
  <c r="F10" i="2"/>
  <c r="G10" i="2"/>
  <c r="H10" i="2"/>
  <c r="I10" i="2"/>
  <c r="J10" i="2"/>
  <c r="K10" i="2"/>
  <c r="L10" i="2"/>
  <c r="M10" i="2"/>
  <c r="N10" i="2"/>
  <c r="O10" i="2"/>
  <c r="O8" i="2"/>
  <c r="N8" i="2"/>
  <c r="M8" i="2"/>
  <c r="L8" i="2"/>
  <c r="K8" i="2"/>
  <c r="J8" i="2"/>
  <c r="I8" i="2"/>
  <c r="H8" i="2"/>
  <c r="G8" i="2"/>
  <c r="F8" i="2"/>
  <c r="E8" i="2"/>
  <c r="D8" i="2"/>
  <c r="P7" i="2"/>
  <c r="P6" i="2"/>
  <c r="P5" i="2"/>
  <c r="P4" i="2"/>
  <c r="P8" i="2" l="1"/>
  <c r="Q8" i="2" s="1"/>
  <c r="Q5" i="2"/>
  <c r="Q6" i="2"/>
  <c r="Q4" i="1"/>
  <c r="Q5" i="1"/>
  <c r="Q6" i="1"/>
  <c r="Q7" i="1"/>
  <c r="Q8" i="1"/>
  <c r="D8" i="1"/>
  <c r="E8" i="1"/>
  <c r="F8" i="1"/>
  <c r="P8" i="1" s="1"/>
  <c r="G8" i="1"/>
  <c r="H8" i="1"/>
  <c r="I8" i="1"/>
  <c r="J8" i="1"/>
  <c r="K8" i="1"/>
  <c r="L8" i="1"/>
  <c r="M8" i="1"/>
  <c r="N8" i="1"/>
  <c r="O8" i="1"/>
  <c r="P4" i="1"/>
  <c r="P5" i="1"/>
  <c r="P6" i="1"/>
  <c r="P7" i="1"/>
  <c r="Q7" i="2" l="1"/>
  <c r="Q4" i="2"/>
</calcChain>
</file>

<file path=xl/sharedStrings.xml><?xml version="1.0" encoding="utf-8"?>
<sst xmlns="http://schemas.openxmlformats.org/spreadsheetml/2006/main" count="98" uniqueCount="61">
  <si>
    <t>DC Stores Limited - FY2016 Sales ('000 KES)</t>
  </si>
  <si>
    <t>Outlet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</si>
  <si>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</si>
  <si>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</si>
  <si>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</si>
  <si>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</si>
  <si>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</si>
  <si>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</si>
  <si>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</si>
  <si>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</si>
  <si>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</si>
  <si>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</si>
  <si>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</si>
  <si>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</si>
  <si>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</si>
  <si>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Share</t>
  </si>
  <si>
    <t>REQUIRED</t>
  </si>
  <si>
    <t>Galleria</t>
  </si>
  <si>
    <t>Center the report title -Merge &amp; Centre</t>
  </si>
  <si>
    <t>Junction</t>
  </si>
  <si>
    <t>Create totals beneath and across</t>
  </si>
  <si>
    <t>Two Rivers</t>
  </si>
  <si>
    <t>Compute the averages</t>
  </si>
  <si>
    <t>Yaya</t>
  </si>
  <si>
    <t>Compute share/contribution -ratio of row total to grand total</t>
  </si>
  <si>
    <t>Total Sales</t>
  </si>
  <si>
    <t>Put border and change colour on the Total Sales row</t>
  </si>
  <si>
    <t>Remove gridlines from worksheet</t>
  </si>
  <si>
    <t>Sort the data based on the Share column -largest to smallest</t>
  </si>
  <si>
    <t>Charts</t>
  </si>
  <si>
    <t>Column chart to compare outlets across months</t>
  </si>
  <si>
    <t>Doughnut chart to plot share</t>
  </si>
  <si>
    <t>Line chart to show monthly trends</t>
  </si>
  <si>
    <t>Selected outlet</t>
  </si>
  <si>
    <t>Click to read the article</t>
  </si>
  <si>
    <t>About Data Cycle Analytics Ltd</t>
  </si>
  <si>
    <t>Our mission at DCA is to collaborate with individuals and organizations</t>
  </si>
  <si>
    <t>to enable them leverage on the business data at hand for decisions.</t>
  </si>
  <si>
    <t>Through our public and tailored in-house courses, we focus on practical</t>
  </si>
  <si>
    <t>ways to efficiently work with data in MS Excel, MS Power BI among other tools.</t>
  </si>
  <si>
    <r>
      <t xml:space="preserve">We move from "click here" kind of training to </t>
    </r>
    <r>
      <rPr>
        <b/>
        <sz val="10"/>
        <color rgb="FF040B9E"/>
        <rFont val="Segoe UI"/>
        <family val="2"/>
      </rPr>
      <t>scenario based tutorials</t>
    </r>
    <r>
      <rPr>
        <sz val="10"/>
        <color theme="3"/>
        <rFont val="Segoe UI"/>
        <family val="2"/>
      </rPr>
      <t xml:space="preserve"> that</t>
    </r>
  </si>
  <si>
    <t>illustrate how you can apply the various functions and features in Excel.</t>
  </si>
  <si>
    <t>Do you have data and you are wondering how best to analyze, present and</t>
  </si>
  <si>
    <t>KEY LEARNINGS</t>
  </si>
  <si>
    <t>share? We provide Business Intelligence consultancy where we build customized</t>
  </si>
  <si>
    <t>E</t>
  </si>
  <si>
    <t>business dashboards that management can rely on for decision making.</t>
  </si>
  <si>
    <t>Talk to us today</t>
  </si>
  <si>
    <r>
      <t xml:space="preserve">Training: </t>
    </r>
    <r>
      <rPr>
        <b/>
        <sz val="10"/>
        <color rgb="FFFA3C5C"/>
        <rFont val="Segoe UI"/>
        <family val="2"/>
      </rPr>
      <t>training@datacycleanalytics.com</t>
    </r>
  </si>
  <si>
    <r>
      <t xml:space="preserve">BI Consultancy: </t>
    </r>
    <r>
      <rPr>
        <b/>
        <sz val="10"/>
        <color rgb="FFFA3C5C"/>
        <rFont val="Segoe UI"/>
        <family val="2"/>
      </rPr>
      <t>consulting@datacycleanalytics.com</t>
    </r>
  </si>
  <si>
    <t>Creating dynamic Excel charts using drop down lists</t>
  </si>
  <si>
    <t>HOW TO MAKE YOUR CHART INTERACTIVE</t>
  </si>
  <si>
    <t>Dynamic charts are cool!</t>
  </si>
  <si>
    <t>They are every where, in all Business Intelligence tools!</t>
  </si>
  <si>
    <t>Today's article focuses on how to create one in Excel by leveraging on drop-down</t>
  </si>
  <si>
    <t>lists.</t>
  </si>
  <si>
    <t>Create charts that inspire by giving users the choice to select what they want to see.</t>
  </si>
  <si>
    <t>Drop down lists</t>
  </si>
  <si>
    <t>VLOOKUP</t>
  </si>
  <si>
    <t>MATCH</t>
  </si>
  <si>
    <t>Creating an interactive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</si>
</sst>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22" x14ac:knownFonts="1"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0"/>
      <color theme="1"/>
      <name val="Arial"/>
      <family val="2"/>
    </font>
    <font>
      <b/>
      <sz val="12"/>
      <color theme="1"/>
      <name val="Segoe UI"/>
      <family val="2"/>
    </font>
    <font>
      <b/>
      <sz val="10"/>
      <color rgb="FF000080"/>
      <name val="Segoe UI"/>
      <family val="2"/>
    </font>
    <font>
      <b/>
      <i/>
      <sz val="10"/>
      <color theme="1"/>
      <name val="Segoe UI"/>
      <family val="2"/>
    </font>
    <font>
      <b/>
      <i/>
      <sz val="10"/>
      <color theme="1"/>
      <name val="Arial"/>
      <family val="2"/>
    </font>
    <font>
      <b/>
      <sz val="12"/>
      <color rgb="FF000080"/>
      <name val="Segoe UI"/>
      <family val="2"/>
    </font>
    <font>
      <sz val="10"/>
      <color theme="1"/>
      <name val="Segoe UI"/>
      <family val="2"/>
    </font>
    <font>
      <u/>
      <sz val="10"/>
      <color theme="10"/>
      <name val="Segoe UI"/>
      <family val="2"/>
    </font>
    <font>
      <sz val="10"/>
      <color theme="1"/>
      <name val="Georgia"/>
      <family val="1"/>
    </font>
    <font>
      <sz val="9"/>
      <color theme="1"/>
      <name val="Georgia"/>
      <family val="1"/>
    </font>
    <font>
      <b/>
      <sz val="11"/>
      <color rgb="FFFA3C5C"/>
      <name val="Georgia"/>
      <family val="1"/>
    </font>
    <font>
      <b/>
      <sz val="11"/>
      <color theme="1" tint="0.499984740745262"/>
      <name val="Georgia"/>
      <family val="1"/>
    </font>
    <font>
      <b/>
      <sz val="10"/>
      <color theme="3"/>
      <name val="Segoe UI"/>
      <family val="2"/>
    </font>
    <font>
      <sz val="10"/>
      <color theme="3"/>
      <name val="Segoe UI"/>
      <family val="2"/>
    </font>
    <font>
      <b/>
      <sz val="10"/>
      <color rgb="FF040B9E"/>
      <name val="Segoe UI"/>
      <family val="2"/>
    </font>
    <font>
      <b/>
      <sz val="10"/>
      <color rgb="FFFA3C5C"/>
      <name val="Georgia"/>
      <family val="1"/>
    </font>
    <font>
      <sz val="14"/>
      <color rgb="FFFA3C5C"/>
      <name val="Wingdings 2"/>
      <family val="1"/>
      <charset val="2"/>
    </font>
    <font>
      <sz val="8"/>
      <color theme="1"/>
      <name val="Helvetica"/>
    </font>
    <font>
      <b/>
      <sz val="10"/>
      <color rgb="FFFA3C5C"/>
      <name val="Segoe UI"/>
      <family val="2"/>
    </font>
    <font>
      <b/>
      <u/>
      <sz val="10"/>
      <color theme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A47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4506668294322"/>
      </left>
      <right/>
      <top/>
      <bottom/>
      <diagonal/>
    </border>
    <border>
      <left style="thin">
        <color theme="4" tint="0.39994506668294322"/>
      </left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medium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medium">
        <color theme="4" tint="0.39991454817346722"/>
      </bottom>
      <diagonal/>
    </border>
    <border>
      <left/>
      <right style="thin">
        <color theme="3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Font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right"/>
    </xf>
    <xf numFmtId="0" fontId="1" fillId="0" borderId="0" xfId="0" applyFont="1"/>
    <xf numFmtId="0" fontId="0" fillId="0" borderId="0" xfId="0" applyFill="1" applyAlignment="1">
      <alignment horizontal="left"/>
    </xf>
    <xf numFmtId="3" fontId="0" fillId="0" borderId="0" xfId="0" applyNumberFormat="1" applyFill="1" applyAlignment="1"/>
    <xf numFmtId="3" fontId="0" fillId="0" borderId="0" xfId="0" applyNumberFormat="1"/>
    <xf numFmtId="9" fontId="0" fillId="0" borderId="0" xfId="0" applyNumberFormat="1"/>
    <xf numFmtId="0" fontId="2" fillId="2" borderId="3" xfId="0" applyFont="1" applyFill="1" applyBorder="1" applyAlignment="1">
      <alignment horizontal="right"/>
    </xf>
    <xf numFmtId="0" fontId="0" fillId="0" borderId="4" xfId="0" applyFill="1" applyBorder="1" applyAlignment="1">
      <alignment horizontal="left"/>
    </xf>
    <xf numFmtId="3" fontId="0" fillId="0" borderId="5" xfId="0" applyNumberFormat="1" applyFill="1" applyBorder="1" applyAlignment="1"/>
    <xf numFmtId="3" fontId="0" fillId="0" borderId="4" xfId="0" applyNumberFormat="1" applyFill="1" applyBorder="1" applyAlignment="1"/>
    <xf numFmtId="3" fontId="0" fillId="0" borderId="5" xfId="0" applyNumberFormat="1" applyBorder="1"/>
    <xf numFmtId="9" fontId="0" fillId="0" borderId="4" xfId="0" applyNumberFormat="1" applyBorder="1"/>
    <xf numFmtId="0" fontId="0" fillId="0" borderId="6" xfId="0" applyFill="1" applyBorder="1" applyAlignment="1">
      <alignment horizontal="left"/>
    </xf>
    <xf numFmtId="3" fontId="0" fillId="0" borderId="7" xfId="0" applyNumberFormat="1" applyFill="1" applyBorder="1" applyAlignment="1"/>
    <xf numFmtId="3" fontId="0" fillId="0" borderId="6" xfId="0" applyNumberFormat="1" applyFill="1" applyBorder="1" applyAlignment="1"/>
    <xf numFmtId="3" fontId="0" fillId="0" borderId="7" xfId="0" applyNumberFormat="1" applyBorder="1"/>
    <xf numFmtId="9" fontId="0" fillId="0" borderId="6" xfId="0" applyNumberFormat="1" applyBorder="1"/>
    <xf numFmtId="0" fontId="5" fillId="0" borderId="0" xfId="0" applyFont="1" applyFill="1" applyAlignment="1">
      <alignment horizontal="left"/>
    </xf>
    <xf numFmtId="3" fontId="5" fillId="0" borderId="2" xfId="0" applyNumberFormat="1" applyFont="1" applyBorder="1"/>
    <xf numFmtId="3" fontId="5" fillId="0" borderId="0" xfId="0" applyNumberFormat="1" applyFont="1"/>
    <xf numFmtId="9" fontId="5" fillId="0" borderId="0" xfId="0" applyNumberFormat="1" applyFont="1"/>
    <xf numFmtId="0" fontId="0" fillId="0" borderId="8" xfId="0" applyBorder="1"/>
    <xf numFmtId="0" fontId="0" fillId="0" borderId="9" xfId="0" applyFill="1" applyBorder="1" applyAlignment="1">
      <alignment horizontal="left"/>
    </xf>
    <xf numFmtId="3" fontId="0" fillId="0" borderId="10" xfId="0" applyNumberFormat="1" applyFill="1" applyBorder="1" applyAlignment="1"/>
    <xf numFmtId="3" fontId="0" fillId="0" borderId="9" xfId="0" applyNumberFormat="1" applyFill="1" applyBorder="1" applyAlignment="1"/>
    <xf numFmtId="3" fontId="0" fillId="0" borderId="10" xfId="0" applyNumberFormat="1" applyBorder="1"/>
    <xf numFmtId="9" fontId="0" fillId="0" borderId="9" xfId="0" applyNumberFormat="1" applyBorder="1"/>
    <xf numFmtId="0" fontId="6" fillId="2" borderId="1" xfId="0" applyFont="1" applyFill="1" applyBorder="1" applyAlignment="1"/>
    <xf numFmtId="0" fontId="7" fillId="3" borderId="4" xfId="0" applyFont="1" applyFill="1" applyBorder="1" applyAlignment="1">
      <alignment horizontal="left"/>
    </xf>
    <xf numFmtId="3" fontId="3" fillId="0" borderId="5" xfId="0" applyNumberFormat="1" applyFont="1" applyFill="1" applyBorder="1" applyAlignment="1"/>
    <xf numFmtId="164" fontId="0" fillId="0" borderId="0" xfId="0" applyNumberFormat="1"/>
    <xf numFmtId="0" fontId="4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0" fillId="0" borderId="11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8" fillId="0" borderId="0" xfId="0" applyFont="1"/>
    <xf numFmtId="0" fontId="0" fillId="0" borderId="11" xfId="0" applyBorder="1"/>
    <xf numFmtId="0" fontId="17" fillId="4" borderId="0" xfId="0" applyFont="1" applyFill="1"/>
    <xf numFmtId="0" fontId="10" fillId="4" borderId="0" xfId="0" applyFont="1" applyFill="1"/>
    <xf numFmtId="0" fontId="0" fillId="4" borderId="0" xfId="0" applyFill="1"/>
    <xf numFmtId="0" fontId="18" fillId="4" borderId="0" xfId="0" applyFont="1" applyFill="1"/>
    <xf numFmtId="0" fontId="19" fillId="4" borderId="0" xfId="0" applyFont="1" applyFill="1"/>
    <xf numFmtId="0" fontId="21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80"/>
      <color rgb="FFFFA470"/>
      <color rgb="FFEC6315"/>
      <color rgb="FFF685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'Interactive Charts -blog'!$G$14</c:f>
          <c:strCache>
            <c:ptCount val="1"/>
            <c:pt idx="0">
              <c:v>JUNCTION - Fy2016 Sales ('000)</c:v>
            </c:pt>
          </c:strCache>
        </c:strRef>
      </c:tx>
      <c:layout>
        <c:manualLayout>
          <c:xMode val="edge"/>
          <c:yMode val="edge"/>
          <c:x val="1.9654980523094043E-2"/>
          <c:y val="2.51968378960441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00008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SD"/>
        </a:p>
      </c:txPr>
    </c:title>
    <c:autoTitleDeleted val="0"/>
    <c:plotArea>
      <c:layout>
        <c:manualLayout>
          <c:layoutTarget val="inner"/>
          <c:xMode val="edge"/>
          <c:yMode val="edge"/>
          <c:x val="2.4485253199777408E-2"/>
          <c:y val="0.20653008128790892"/>
          <c:w val="0.9510294936004452"/>
          <c:h val="0.68872150517047714"/>
        </c:manualLayout>
      </c:layout>
      <c:lineChart>
        <c:grouping val="standard"/>
        <c:varyColors val="0"/>
        <c:ser>
          <c:idx val="0"/>
          <c:order val="0"/>
          <c:tx>
            <c:strRef>
              <c:f>'Interactive Charts -blog'!$C$12</c:f>
              <c:strCache>
                <c:ptCount val="1"/>
                <c:pt idx="0">
                  <c:v>Junction</c:v>
                </c:pt>
              </c:strCache>
            </c:strRef>
          </c:tx>
          <c:spPr>
            <a:ln w="34925" cap="rnd">
              <a:solidFill>
                <a:srgbClr val="00008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000080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3.8803605308935799E-2"/>
                  <c:y val="-5.7333387562748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E0-4833-B4B3-C8FE71D955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50" b="1" i="0" u="none" strike="noStrike" kern="1200" baseline="0">
                    <a:solidFill>
                      <a:srgbClr val="00008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S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'Interactive Charts -blog'!$D$11:$O$11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'Interactive Charts -blog'!$D$12:$O$12</c:f>
              <c:numCache>
                <c:formatCode>#,##0</c:formatCode>
                <c:ptCount val="12"/>
                <c:pt idx="0">
                  <c:v>6551.2969999999996</c:v>
                </c:pt>
                <c:pt idx="1">
                  <c:v>8638.6458999999995</c:v>
                </c:pt>
                <c:pt idx="2">
                  <c:v>8776.2686999999987</c:v>
                </c:pt>
                <c:pt idx="3">
                  <c:v>10543.958999999999</c:v>
                </c:pt>
                <c:pt idx="4">
                  <c:v>11010.494449999998</c:v>
                </c:pt>
                <c:pt idx="5">
                  <c:v>9229.8367499999986</c:v>
                </c:pt>
                <c:pt idx="6">
                  <c:v>6758.2624999999998</c:v>
                </c:pt>
                <c:pt idx="7">
                  <c:v>5829.3787499999999</c:v>
                </c:pt>
                <c:pt idx="8">
                  <c:v>6327.1412999999993</c:v>
                </c:pt>
                <c:pt idx="9">
                  <c:v>5314.9492499999997</c:v>
                </c:pt>
                <c:pt idx="10">
                  <c:v>4728.8575000000001</c:v>
                </c:pt>
                <c:pt idx="11">
                  <c:v>5357.16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0-4833-B4B3-C8FE71D95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624112"/>
        <c:axId val="373618864"/>
      </c:lineChart>
      <c:catAx>
        <c:axId val="37362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SD"/>
          </a:p>
        </c:txPr>
        <c:crossAx val="373618864"/>
        <c:crosses val="autoZero"/>
        <c:auto val="1"/>
        <c:lblAlgn val="ctr"/>
        <c:lblOffset val="100"/>
        <c:noMultiLvlLbl val="0"/>
      </c:catAx>
      <c:valAx>
        <c:axId val="37361886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73624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8100000" algn="tr" rotWithShape="0">
        <a:prstClr val="black">
          <a:alpha val="40000"/>
        </a:prstClr>
      </a:outerShdw>
    </a:effectLst>
  </c:spPr>
  <c:txPr>
    <a:bodyPr/>
    <a:lstStyle/>
    <a:p>
      <a:pPr>
        <a:defRPr sz="1050">
          <a:latin typeface="Segoe UI" panose="020B0502040204020203" pitchFamily="34" charset="0"/>
          <a:cs typeface="Segoe UI" panose="020B0502040204020203" pitchFamily="34" charset="0"/>
        </a:defRPr>
      </a:pPr>
      <a:endParaRPr lang="en-S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atacycleanalytics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datacycleanalytics.com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171450</xdr:colOff>
      <xdr:row>0</xdr:row>
      <xdr:rowOff>85725</xdr:rowOff>
    </xdr:from>
    <xdr:to>
      <xdr:col>11</xdr:col>
      <xdr:colOff>171450</xdr:colOff>
      <xdr:row>6</xdr:row>
      <xdr:rowOff>0</xdr:rowOff>
    </xdr:to>
    <xdr:pic>
      <xdr:nvPicPr>
        <xdr:cNvPr id="2" name="Picture 1">
          <a:hlinkClick xmlns:r="http://schemas.openxmlformats.org/officeDocument/2006/relationships" r:id="rId1" tooltip="Be functional analytically"/>
          <a:extLst>
            <a:ext uri="{FF2B5EF4-FFF2-40B4-BE49-F238E27FC236}">
              <a16:creationId xmlns:a16="http://schemas.microsoft.com/office/drawing/2014/main" id="{A6272F5F-F025-4D3F-AEDE-BF1366669247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85725"/>
          <a:ext cx="0" cy="98107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171449</xdr:colOff>
      <xdr:row>1</xdr:row>
      <xdr:rowOff>105836</xdr:rowOff>
    </xdr:from>
    <xdr:to>
      <xdr:col>16</xdr:col>
      <xdr:colOff>171449</xdr:colOff>
      <xdr:row>6</xdr:row>
      <xdr:rowOff>131506</xdr:rowOff>
    </xdr:to>
    <xdr:pic>
      <xdr:nvPicPr>
        <xdr:cNvPr id="3" name="Picture 2">
          <a:hlinkClick xmlns:r="http://schemas.openxmlformats.org/officeDocument/2006/relationships" r:id="rId3" tooltip="DCA"/>
          <a:extLst>
            <a:ext uri="{FF2B5EF4-FFF2-40B4-BE49-F238E27FC236}">
              <a16:creationId xmlns:a16="http://schemas.microsoft.com/office/drawing/2014/main" id="{75889F23-301D-46FC-B490-AEC9CFEB2E8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49" y="267761"/>
          <a:ext cx="0" cy="911495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0</xdr:row>
      <xdr:rowOff>123825</xdr:rowOff>
    </xdr:from>
    <xdr:to>
      <xdr:col>12</xdr:col>
      <xdr:colOff>19050</xdr:colOff>
      <xdr:row>5</xdr:row>
      <xdr:rowOff>73295</xdr:rowOff>
    </xdr:to>
    <xdr:pic>
      <xdr:nvPicPr>
        <xdr:cNvPr id="4" name="Picture 3">
          <a:hlinkClick xmlns:r="http://schemas.openxmlformats.org/officeDocument/2006/relationships" r:id="rId3" tooltip="DCA"/>
          <a:extLst>
            <a:ext uri="{FF2B5EF4-FFF2-40B4-BE49-F238E27FC236}">
              <a16:creationId xmlns:a16="http://schemas.microsoft.com/office/drawing/2014/main" id="{CCB3E27A-1A82-42F8-A57E-6691800FEB3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123825"/>
          <a:ext cx="1648739" cy="83529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429539</xdr:colOff>
      <xdr:row>4</xdr:row>
      <xdr:rowOff>130445</xdr:rowOff>
    </xdr:to>
    <xdr:pic>
      <xdr:nvPicPr>
        <xdr:cNvPr id="5" name="Picture 4">
          <a:hlinkClick xmlns:r="http://schemas.openxmlformats.org/officeDocument/2006/relationships" r:id="rId3" tooltip="DCA"/>
          <a:extLst>
            <a:ext uri="{FF2B5EF4-FFF2-40B4-BE49-F238E27FC236}">
              <a16:creationId xmlns:a16="http://schemas.microsoft.com/office/drawing/2014/main" id="{5EDC254B-16C2-4F68-9A2A-0978CD92303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0"/>
          <a:ext cx="1648739" cy="835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390524</xdr:colOff>
      <xdr:row>12</xdr:row>
      <xdr:rowOff>147636</xdr:rowOff>
    </xdr:from>
    <xdr:to>
      <xdr:col>12</xdr:col>
      <xdr:colOff>285749</xdr:colOff>
      <xdr:row>25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2A5097-1551-4AA1-B2EE-081C08CA6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acycleanalytics.com/?p=34000&amp;preview=tru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8235C-92BD-49BD-92F9-00EF38559949}">
  <sheetPr>
    <tabColor rgb="FF33475B"/>
  </sheetPr>
  <dimension ref="A1:U31"/>
  <sheetViews>
    <sheetView showGridLines="0" tabSelected="1" workbookViewId="0">
      <selection activeCell="D22" sqref="D22"/>
    </sheetView>
  </sheetViews>
  <sheetFormatPr defaultColWidth="0" defaultRowHeight="12.75" customHeight="1" zeroHeight="1" x14ac:dyDescent="0.2"/>
  <cols>
    <col min="1" max="1" width="4.42578125" style="35" customWidth="1"/>
    <col min="2" max="2" width="3.140625" style="35" customWidth="1"/>
    <col min="3" max="9" width="9.140625" style="35" customWidth="1"/>
    <col min="10" max="10" width="10.42578125" style="35" customWidth="1"/>
    <col min="11" max="11" width="3.28515625" style="35" customWidth="1"/>
    <col min="12" max="12" width="3.28515625" style="36" customWidth="1"/>
    <col min="13" max="18" width="9.140625" style="36" customWidth="1"/>
    <col min="19" max="19" width="16.140625" style="36" customWidth="1"/>
    <col min="20" max="20" width="0.28515625" style="36" customWidth="1"/>
    <col min="21" max="21" width="0" style="36" hidden="1"/>
    <col min="22" max="16384" width="9.140625" style="35" hidden="1"/>
  </cols>
  <sheetData>
    <row r="1" spans="2:13" x14ac:dyDescent="0.2"/>
    <row r="2" spans="2:13" ht="14.25" x14ac:dyDescent="0.2">
      <c r="B2" s="37" t="s">
        <v>50</v>
      </c>
      <c r="K2" s="38"/>
    </row>
    <row r="3" spans="2:13" ht="14.25" x14ac:dyDescent="0.2">
      <c r="B3" s="39" t="s">
        <v>51</v>
      </c>
      <c r="K3" s="38"/>
    </row>
    <row r="4" spans="2:13" ht="14.25" x14ac:dyDescent="0.2">
      <c r="B4" s="39"/>
      <c r="K4" s="38"/>
    </row>
    <row r="5" spans="2:13" x14ac:dyDescent="0.2">
      <c r="K5" s="38"/>
    </row>
    <row r="6" spans="2:13" ht="14.25" x14ac:dyDescent="0.25">
      <c r="B6" s="49" t="s">
        <v>34</v>
      </c>
      <c r="K6" s="38"/>
    </row>
    <row r="7" spans="2:13" ht="14.25" x14ac:dyDescent="0.25">
      <c r="K7" s="38"/>
      <c r="M7" s="40" t="s">
        <v>35</v>
      </c>
    </row>
    <row r="8" spans="2:13" ht="14.25" x14ac:dyDescent="0.25">
      <c r="B8" s="41" t="s">
        <v>52</v>
      </c>
      <c r="K8" s="38"/>
      <c r="M8" s="42"/>
    </row>
    <row r="9" spans="2:13" ht="14.25" x14ac:dyDescent="0.25">
      <c r="B9" s="41" t="s">
        <v>53</v>
      </c>
      <c r="K9" s="38"/>
      <c r="M9" s="41" t="s">
        <v>36</v>
      </c>
    </row>
    <row r="10" spans="2:13" ht="14.25" x14ac:dyDescent="0.25">
      <c r="K10" s="38"/>
      <c r="M10" s="41" t="s">
        <v>37</v>
      </c>
    </row>
    <row r="11" spans="2:13" ht="14.25" x14ac:dyDescent="0.25">
      <c r="B11" s="41" t="s">
        <v>54</v>
      </c>
      <c r="K11" s="38"/>
      <c r="M11" s="41" t="s">
        <v>38</v>
      </c>
    </row>
    <row r="12" spans="2:13" ht="14.25" x14ac:dyDescent="0.25">
      <c r="B12" s="41" t="s">
        <v>55</v>
      </c>
      <c r="K12" s="38"/>
      <c r="M12" s="41" t="s">
        <v>39</v>
      </c>
    </row>
    <row r="13" spans="2:13" ht="14.25" x14ac:dyDescent="0.25">
      <c r="B13" s="41"/>
      <c r="K13" s="38"/>
      <c r="M13" s="41"/>
    </row>
    <row r="14" spans="2:13" ht="14.25" x14ac:dyDescent="0.25">
      <c r="B14" s="41" t="s">
        <v>56</v>
      </c>
      <c r="K14" s="38"/>
      <c r="M14" s="41" t="s">
        <v>40</v>
      </c>
    </row>
    <row r="15" spans="2:13" ht="14.25" x14ac:dyDescent="0.25">
      <c r="B15" s="41"/>
      <c r="K15" s="38"/>
      <c r="M15" s="41" t="s">
        <v>41</v>
      </c>
    </row>
    <row r="16" spans="2:13" ht="14.25" x14ac:dyDescent="0.25">
      <c r="B16" s="41"/>
      <c r="K16" s="38"/>
      <c r="M16" s="41"/>
    </row>
    <row r="17" spans="2:15" ht="14.25" x14ac:dyDescent="0.25">
      <c r="K17" s="43"/>
      <c r="M17" s="41" t="s">
        <v>42</v>
      </c>
    </row>
    <row r="18" spans="2:15" ht="14.25" x14ac:dyDescent="0.25">
      <c r="B18" s="44" t="s">
        <v>43</v>
      </c>
      <c r="C18" s="45"/>
      <c r="D18" s="45"/>
      <c r="E18" s="45"/>
      <c r="F18" s="45"/>
      <c r="G18" s="46"/>
      <c r="H18" s="46"/>
      <c r="I18" s="46"/>
      <c r="J18" s="46"/>
      <c r="K18" s="43"/>
      <c r="M18" s="41" t="s">
        <v>44</v>
      </c>
    </row>
    <row r="19" spans="2:15" ht="18" x14ac:dyDescent="0.25">
      <c r="B19" s="47" t="s">
        <v>45</v>
      </c>
      <c r="C19" s="48" t="s">
        <v>57</v>
      </c>
      <c r="D19" s="45"/>
      <c r="E19" s="45"/>
      <c r="F19" s="45"/>
      <c r="G19" s="46"/>
      <c r="H19" s="46"/>
      <c r="I19" s="46"/>
      <c r="J19" s="46"/>
      <c r="K19" s="43"/>
      <c r="M19" s="41" t="s">
        <v>46</v>
      </c>
    </row>
    <row r="20" spans="2:15" ht="18" x14ac:dyDescent="0.25">
      <c r="B20" s="47" t="s">
        <v>45</v>
      </c>
      <c r="C20" s="48" t="s">
        <v>58</v>
      </c>
      <c r="D20" s="45"/>
      <c r="E20" s="45"/>
      <c r="F20" s="45"/>
      <c r="G20" s="46"/>
      <c r="H20" s="46"/>
      <c r="I20" s="46"/>
      <c r="J20" s="46"/>
      <c r="K20" s="43"/>
      <c r="M20" s="41"/>
    </row>
    <row r="21" spans="2:15" ht="18" x14ac:dyDescent="0.25">
      <c r="B21" s="47" t="s">
        <v>45</v>
      </c>
      <c r="C21" s="48" t="s">
        <v>59</v>
      </c>
      <c r="D21" s="45"/>
      <c r="E21" s="45"/>
      <c r="F21" s="45"/>
      <c r="G21" s="46"/>
      <c r="H21" s="46"/>
      <c r="I21" s="46"/>
      <c r="J21" s="46"/>
      <c r="K21" s="43"/>
      <c r="M21" s="40" t="s">
        <v>47</v>
      </c>
    </row>
    <row r="22" spans="2:15" ht="18" x14ac:dyDescent="0.25">
      <c r="B22" s="47" t="s">
        <v>45</v>
      </c>
      <c r="C22" s="48" t="s">
        <v>60</v>
      </c>
      <c r="D22" s="45"/>
      <c r="E22" s="45"/>
      <c r="F22" s="45"/>
      <c r="G22" s="46"/>
      <c r="H22" s="46"/>
      <c r="I22" s="46"/>
      <c r="J22" s="46"/>
      <c r="K22" s="43"/>
      <c r="M22" s="41"/>
      <c r="N22" s="41" t="s">
        <v>48</v>
      </c>
    </row>
    <row r="23" spans="2:15" ht="14.25" x14ac:dyDescent="0.25">
      <c r="K23" s="43"/>
      <c r="N23" s="41" t="s">
        <v>49</v>
      </c>
    </row>
    <row r="24" spans="2:15" ht="14.25" x14ac:dyDescent="0.25">
      <c r="K24" s="43"/>
    </row>
    <row r="25" spans="2:15" ht="14.25" x14ac:dyDescent="0.25">
      <c r="K25" s="43"/>
    </row>
    <row r="26" spans="2:15" ht="14.25" x14ac:dyDescent="0.25">
      <c r="K26" s="43"/>
    </row>
    <row r="27" spans="2:15" ht="14.25" x14ac:dyDescent="0.25">
      <c r="K27" s="43"/>
    </row>
    <row r="28" spans="2:15" x14ac:dyDescent="0.2">
      <c r="L28" s="35"/>
      <c r="M28" s="35"/>
      <c r="N28" s="35"/>
      <c r="O28" s="35"/>
    </row>
    <row r="29" spans="2:15" x14ac:dyDescent="0.2"/>
    <row r="30" spans="2:15" x14ac:dyDescent="0.2"/>
    <row r="31" spans="2:15" x14ac:dyDescent="0.2"/>
  </sheetData>
  <hyperlinks>
    <hyperlink ref="B6" r:id="rId1" tooltip="Interactive charts" xr:uid="{07FEBA65-57F5-453B-985A-5D4EE52CAFB9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EE52E-AA81-40FF-BBC7-CBAD72D22821}">
  <sheetPr>
    <tabColor rgb="FF33475B"/>
  </sheetPr>
  <dimension ref="C1:X14"/>
  <sheetViews>
    <sheetView workbookViewId="0">
      <selection activeCell="C10" sqref="C10"/>
    </sheetView>
  </sheetViews>
  <sheetFormatPr defaultRowHeight="18.75" customHeight="1" x14ac:dyDescent="0.25"/>
  <cols>
    <col min="1" max="2" width="8.7109375" customWidth="1"/>
    <col min="3" max="3" width="15.140625" customWidth="1"/>
    <col min="4" max="15" width="8.85546875" bestFit="1" customWidth="1"/>
    <col min="22" max="22" width="4" customWidth="1"/>
    <col min="23" max="23" width="2.140625" customWidth="1"/>
  </cols>
  <sheetData>
    <row r="1" spans="3:24" ht="18.75" customHeight="1" x14ac:dyDescent="0.25">
      <c r="C1" s="1" t="s">
        <v>0</v>
      </c>
    </row>
    <row r="3" spans="3:24" ht="18.75" customHeight="1" x14ac:dyDescent="0.25">
      <c r="C3" s="2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V3" s="4" t="s">
        <v>16</v>
      </c>
    </row>
    <row r="4" spans="3:24" ht="18.75" customHeight="1" x14ac:dyDescent="0.25">
      <c r="C4" s="5" t="s">
        <v>17</v>
      </c>
      <c r="D4" s="6">
        <v>3583.8829999999994</v>
      </c>
      <c r="E4" s="6">
        <v>3849.23515</v>
      </c>
      <c r="F4" s="6">
        <v>4000.7240749999996</v>
      </c>
      <c r="G4" s="6">
        <v>4910.6322499999997</v>
      </c>
      <c r="H4" s="6">
        <v>5621.9589999999998</v>
      </c>
      <c r="I4" s="6">
        <v>4276.0576499999997</v>
      </c>
      <c r="J4" s="6">
        <v>2686.1147999999998</v>
      </c>
      <c r="K4" s="6">
        <v>2077.6474999999996</v>
      </c>
      <c r="L4" s="6">
        <v>2226.7817999999997</v>
      </c>
      <c r="M4" s="6">
        <v>2132.0309999999999</v>
      </c>
      <c r="N4" s="6">
        <v>2230.54</v>
      </c>
      <c r="O4" s="6">
        <v>2653.5904999999998</v>
      </c>
      <c r="P4" s="7">
        <f>SUM(D4:O4)</f>
        <v>40249.196724999994</v>
      </c>
      <c r="Q4" s="8">
        <f t="shared" ref="Q4:Q8" si="0">P4/$P$8</f>
        <v>0.18106282085974509</v>
      </c>
      <c r="V4">
        <v>1</v>
      </c>
      <c r="W4" t="s">
        <v>18</v>
      </c>
    </row>
    <row r="5" spans="3:24" ht="18.75" customHeight="1" x14ac:dyDescent="0.25">
      <c r="C5" s="5" t="s">
        <v>19</v>
      </c>
      <c r="D5" s="6">
        <v>6551.2969999999996</v>
      </c>
      <c r="E5" s="6">
        <v>8638.6458999999995</v>
      </c>
      <c r="F5" s="6">
        <v>8776.2686999999987</v>
      </c>
      <c r="G5" s="6">
        <v>10543.958999999999</v>
      </c>
      <c r="H5" s="6">
        <v>11010.494449999998</v>
      </c>
      <c r="I5" s="6">
        <v>9229.8367499999986</v>
      </c>
      <c r="J5" s="6">
        <v>6758.2624999999998</v>
      </c>
      <c r="K5" s="6">
        <v>5829.3787499999999</v>
      </c>
      <c r="L5" s="6">
        <v>6327.1412999999993</v>
      </c>
      <c r="M5" s="6">
        <v>5314.9492499999997</v>
      </c>
      <c r="N5" s="6">
        <v>4728.8575000000001</v>
      </c>
      <c r="O5" s="6">
        <v>5357.16</v>
      </c>
      <c r="P5" s="7">
        <f>SUM(D5:O5)</f>
        <v>89066.251100000009</v>
      </c>
      <c r="Q5" s="8">
        <f t="shared" si="0"/>
        <v>0.40066853452386203</v>
      </c>
      <c r="V5">
        <v>2</v>
      </c>
      <c r="W5" t="s">
        <v>20</v>
      </c>
    </row>
    <row r="6" spans="3:24" ht="18.75" customHeight="1" x14ac:dyDescent="0.25">
      <c r="C6" s="5" t="s">
        <v>21</v>
      </c>
      <c r="D6" s="6">
        <v>2763.7720574999998</v>
      </c>
      <c r="E6" s="6">
        <v>3121.832866249998</v>
      </c>
      <c r="F6" s="6">
        <v>3070.2521462499999</v>
      </c>
      <c r="G6" s="6">
        <v>3604.9990699999885</v>
      </c>
      <c r="H6" s="6">
        <v>4166.0384725000004</v>
      </c>
      <c r="I6" s="6">
        <v>3299.4848950000001</v>
      </c>
      <c r="J6" s="6">
        <v>1475.2429999999999</v>
      </c>
      <c r="K6" s="6">
        <v>1939.2355124999999</v>
      </c>
      <c r="L6" s="6">
        <v>1943.9096875</v>
      </c>
      <c r="M6" s="6">
        <v>1954.9293899999998</v>
      </c>
      <c r="N6" s="6">
        <v>1951.5039999999999</v>
      </c>
      <c r="O6" s="6">
        <v>2883.5771024999999</v>
      </c>
      <c r="P6" s="7">
        <f>SUM(D6:O6)</f>
        <v>32174.778199999986</v>
      </c>
      <c r="Q6" s="8">
        <f t="shared" si="0"/>
        <v>0.14473968614161528</v>
      </c>
      <c r="V6">
        <v>3</v>
      </c>
      <c r="W6" t="s">
        <v>22</v>
      </c>
    </row>
    <row r="7" spans="3:24" ht="18.75" customHeight="1" x14ac:dyDescent="0.25">
      <c r="C7" s="5" t="s">
        <v>23</v>
      </c>
      <c r="D7" s="6">
        <v>4852.6123924999993</v>
      </c>
      <c r="E7" s="6">
        <v>5713.1881837499996</v>
      </c>
      <c r="F7" s="6">
        <v>5627.2996287499991</v>
      </c>
      <c r="G7" s="6">
        <v>6837.4712799999998</v>
      </c>
      <c r="H7" s="6">
        <v>8194.5916275</v>
      </c>
      <c r="I7" s="6">
        <v>6331.1648050000003</v>
      </c>
      <c r="J7" s="6">
        <v>3316.922</v>
      </c>
      <c r="K7" s="6">
        <v>3212.4252375000001</v>
      </c>
      <c r="L7" s="6">
        <v>4021.6348124999995</v>
      </c>
      <c r="M7" s="6">
        <v>4205.9955100000006</v>
      </c>
      <c r="N7" s="6">
        <v>3552.4535000000001</v>
      </c>
      <c r="O7" s="6">
        <v>4938.1145474999994</v>
      </c>
      <c r="P7" s="7">
        <f>SUM(D7:O7)</f>
        <v>60803.873525000003</v>
      </c>
      <c r="Q7" s="8">
        <f t="shared" si="0"/>
        <v>0.27352895847477748</v>
      </c>
      <c r="V7">
        <v>4</v>
      </c>
      <c r="W7" t="s">
        <v>24</v>
      </c>
    </row>
    <row r="8" spans="3:24" ht="18.75" customHeight="1" x14ac:dyDescent="0.25">
      <c r="C8" s="5" t="s">
        <v>25</v>
      </c>
      <c r="D8" s="7">
        <f t="shared" ref="D8:O8" si="1">SUM(D4:D7)</f>
        <v>17751.564449999998</v>
      </c>
      <c r="E8" s="7">
        <f t="shared" si="1"/>
        <v>21322.902099999999</v>
      </c>
      <c r="F8" s="7">
        <f t="shared" si="1"/>
        <v>21474.544549999999</v>
      </c>
      <c r="G8" s="7">
        <f t="shared" si="1"/>
        <v>25897.061599999986</v>
      </c>
      <c r="H8" s="7">
        <f t="shared" si="1"/>
        <v>28993.083549999996</v>
      </c>
      <c r="I8" s="7">
        <f t="shared" si="1"/>
        <v>23136.544099999999</v>
      </c>
      <c r="J8" s="7">
        <f t="shared" si="1"/>
        <v>14236.542300000001</v>
      </c>
      <c r="K8" s="7">
        <f t="shared" si="1"/>
        <v>13058.686999999998</v>
      </c>
      <c r="L8" s="7">
        <f t="shared" si="1"/>
        <v>14519.4676</v>
      </c>
      <c r="M8" s="7">
        <f t="shared" si="1"/>
        <v>13607.905150000001</v>
      </c>
      <c r="N8" s="7">
        <f t="shared" si="1"/>
        <v>12463.355</v>
      </c>
      <c r="O8" s="7">
        <f t="shared" si="1"/>
        <v>15832.442149999999</v>
      </c>
      <c r="P8" s="7">
        <f>SUM(D8:O8)</f>
        <v>222294.09955000001</v>
      </c>
      <c r="Q8" s="8">
        <f t="shared" si="0"/>
        <v>1</v>
      </c>
      <c r="V8">
        <v>5</v>
      </c>
      <c r="W8" t="s">
        <v>26</v>
      </c>
    </row>
    <row r="9" spans="3:24" ht="18.75" customHeight="1" x14ac:dyDescent="0.25"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V9">
        <v>6</v>
      </c>
      <c r="W9" t="s">
        <v>27</v>
      </c>
    </row>
    <row r="10" spans="3:24" ht="18.75" customHeight="1" x14ac:dyDescent="0.25"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V10">
        <v>7</v>
      </c>
      <c r="W10" t="s">
        <v>28</v>
      </c>
    </row>
    <row r="11" spans="3:24" ht="18.75" customHeight="1" x14ac:dyDescent="0.25">
      <c r="V11">
        <v>8</v>
      </c>
      <c r="W11" t="s">
        <v>29</v>
      </c>
    </row>
    <row r="12" spans="3:24" ht="18.75" customHeight="1" x14ac:dyDescent="0.25">
      <c r="V12">
        <v>9</v>
      </c>
      <c r="X12" t="s">
        <v>30</v>
      </c>
    </row>
    <row r="13" spans="3:24" ht="18.75" customHeight="1" x14ac:dyDescent="0.25">
      <c r="V13">
        <v>10</v>
      </c>
      <c r="X13" t="s">
        <v>31</v>
      </c>
    </row>
    <row r="14" spans="3:24" ht="18.75" customHeight="1" x14ac:dyDescent="0.25">
      <c r="V14">
        <v>11</v>
      </c>
      <c r="X14" t="s">
        <v>32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3CDE2-AA8D-4ADF-8F11-8A19CE83F836}">
  <sheetPr>
    <tabColor rgb="FF33475B"/>
  </sheetPr>
  <dimension ref="C1:Q14"/>
  <sheetViews>
    <sheetView showGridLines="0" topLeftCell="A11" workbookViewId="0">
      <selection activeCell="O19" sqref="O19"/>
    </sheetView>
  </sheetViews>
  <sheetFormatPr defaultRowHeight="18.75" customHeight="1" x14ac:dyDescent="0.25"/>
  <cols>
    <col min="1" max="2" width="1.42578125" customWidth="1"/>
    <col min="3" max="3" width="14.85546875" bestFit="1" customWidth="1"/>
    <col min="4" max="4" width="8.28515625" bestFit="1" customWidth="1"/>
    <col min="5" max="15" width="9.85546875" customWidth="1"/>
  </cols>
  <sheetData>
    <row r="1" spans="3:17" ht="18.75" customHeight="1" x14ac:dyDescent="0.25">
      <c r="C1" s="34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3:17" ht="18.75" customHeight="1" x14ac:dyDescent="0.25"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3:17" ht="18.75" customHeight="1" x14ac:dyDescent="0.25">
      <c r="C3" s="2" t="s">
        <v>1</v>
      </c>
      <c r="D3" s="9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9" t="s">
        <v>14</v>
      </c>
      <c r="Q3" s="3" t="s">
        <v>15</v>
      </c>
    </row>
    <row r="4" spans="3:17" ht="18.75" customHeight="1" x14ac:dyDescent="0.25">
      <c r="C4" s="10" t="s">
        <v>17</v>
      </c>
      <c r="D4" s="11">
        <v>3583.8829999999994</v>
      </c>
      <c r="E4" s="12">
        <v>3849.23515</v>
      </c>
      <c r="F4" s="12">
        <v>4000.7240749999996</v>
      </c>
      <c r="G4" s="12">
        <v>4910.6322499999997</v>
      </c>
      <c r="H4" s="12">
        <v>5621.9589999999998</v>
      </c>
      <c r="I4" s="12">
        <v>4276.0576499999997</v>
      </c>
      <c r="J4" s="12">
        <v>2686.1147999999998</v>
      </c>
      <c r="K4" s="12">
        <v>2077.6474999999996</v>
      </c>
      <c r="L4" s="12">
        <v>2226.7817999999997</v>
      </c>
      <c r="M4" s="12">
        <v>2132.0309999999999</v>
      </c>
      <c r="N4" s="12">
        <v>2230.54</v>
      </c>
      <c r="O4" s="12">
        <v>2653.5904999999998</v>
      </c>
      <c r="P4" s="13">
        <f>SUM(D4:O4)</f>
        <v>40249.196724999994</v>
      </c>
      <c r="Q4" s="14">
        <f t="shared" ref="Q4:Q8" si="0">P4/$P$8</f>
        <v>0.18106282085974509</v>
      </c>
    </row>
    <row r="5" spans="3:17" ht="18.75" customHeight="1" x14ac:dyDescent="0.25">
      <c r="C5" s="15" t="s">
        <v>19</v>
      </c>
      <c r="D5" s="16">
        <v>6551.2969999999996</v>
      </c>
      <c r="E5" s="17">
        <v>8638.6458999999995</v>
      </c>
      <c r="F5" s="17">
        <v>8776.2686999999987</v>
      </c>
      <c r="G5" s="17">
        <v>10543.958999999999</v>
      </c>
      <c r="H5" s="17">
        <v>11010.494449999998</v>
      </c>
      <c r="I5" s="17">
        <v>9229.8367499999986</v>
      </c>
      <c r="J5" s="17">
        <v>6758.2624999999998</v>
      </c>
      <c r="K5" s="17">
        <v>5829.3787499999999</v>
      </c>
      <c r="L5" s="17">
        <v>6327.1412999999993</v>
      </c>
      <c r="M5" s="17">
        <v>5314.9492499999997</v>
      </c>
      <c r="N5" s="17">
        <v>4728.8575000000001</v>
      </c>
      <c r="O5" s="17">
        <v>5357.16</v>
      </c>
      <c r="P5" s="18">
        <f>SUM(D5:O5)</f>
        <v>89066.251100000009</v>
      </c>
      <c r="Q5" s="19">
        <f t="shared" si="0"/>
        <v>0.40066853452386203</v>
      </c>
    </row>
    <row r="6" spans="3:17" ht="18.75" customHeight="1" x14ac:dyDescent="0.25">
      <c r="C6" s="15" t="s">
        <v>21</v>
      </c>
      <c r="D6" s="16">
        <v>2763.7720574999998</v>
      </c>
      <c r="E6" s="17">
        <v>3121.832866249998</v>
      </c>
      <c r="F6" s="17">
        <v>3070.2521462499999</v>
      </c>
      <c r="G6" s="17">
        <v>3604.9990699999885</v>
      </c>
      <c r="H6" s="17">
        <v>4166.0384725000004</v>
      </c>
      <c r="I6" s="17">
        <v>3299.4848950000001</v>
      </c>
      <c r="J6" s="17">
        <v>1475.2429999999999</v>
      </c>
      <c r="K6" s="17">
        <v>1939.2355124999999</v>
      </c>
      <c r="L6" s="17">
        <v>1943.9096875</v>
      </c>
      <c r="M6" s="17">
        <v>1954.9293899999998</v>
      </c>
      <c r="N6" s="17">
        <v>1951.5039999999999</v>
      </c>
      <c r="O6" s="17">
        <v>2883.5771024999999</v>
      </c>
      <c r="P6" s="18">
        <f>SUM(D6:O6)</f>
        <v>32174.778199999986</v>
      </c>
      <c r="Q6" s="19">
        <f t="shared" si="0"/>
        <v>0.14473968614161528</v>
      </c>
    </row>
    <row r="7" spans="3:17" ht="18.75" customHeight="1" thickBot="1" x14ac:dyDescent="0.3">
      <c r="C7" s="25" t="s">
        <v>23</v>
      </c>
      <c r="D7" s="26">
        <v>4852.6123924999993</v>
      </c>
      <c r="E7" s="27">
        <v>5713.1881837499996</v>
      </c>
      <c r="F7" s="27">
        <v>5627.2996287499991</v>
      </c>
      <c r="G7" s="27">
        <v>6837.4712799999998</v>
      </c>
      <c r="H7" s="27">
        <v>8194.5916275</v>
      </c>
      <c r="I7" s="27">
        <v>6331.1648050000003</v>
      </c>
      <c r="J7" s="27">
        <v>3316.922</v>
      </c>
      <c r="K7" s="27">
        <v>3212.4252375000001</v>
      </c>
      <c r="L7" s="27">
        <v>4021.6348124999995</v>
      </c>
      <c r="M7" s="27">
        <v>4205.9955100000006</v>
      </c>
      <c r="N7" s="27">
        <v>3552.4535000000001</v>
      </c>
      <c r="O7" s="27">
        <v>4938.1145474999994</v>
      </c>
      <c r="P7" s="28">
        <f>SUM(D7:O7)</f>
        <v>60803.873525000003</v>
      </c>
      <c r="Q7" s="29">
        <f t="shared" si="0"/>
        <v>0.27352895847477748</v>
      </c>
    </row>
    <row r="8" spans="3:17" ht="18.75" customHeight="1" x14ac:dyDescent="0.25">
      <c r="C8" s="20" t="s">
        <v>25</v>
      </c>
      <c r="D8" s="21">
        <f t="shared" ref="D8:O8" si="1">SUM(D4:D7)</f>
        <v>17751.564449999998</v>
      </c>
      <c r="E8" s="22">
        <f t="shared" si="1"/>
        <v>21322.902099999999</v>
      </c>
      <c r="F8" s="22">
        <f t="shared" si="1"/>
        <v>21474.544549999999</v>
      </c>
      <c r="G8" s="22">
        <f t="shared" si="1"/>
        <v>25897.061599999986</v>
      </c>
      <c r="H8" s="22">
        <f t="shared" si="1"/>
        <v>28993.083549999996</v>
      </c>
      <c r="I8" s="22">
        <f t="shared" si="1"/>
        <v>23136.544099999999</v>
      </c>
      <c r="J8" s="22">
        <f t="shared" si="1"/>
        <v>14236.542300000001</v>
      </c>
      <c r="K8" s="22">
        <f t="shared" si="1"/>
        <v>13058.686999999998</v>
      </c>
      <c r="L8" s="22">
        <f t="shared" si="1"/>
        <v>14519.4676</v>
      </c>
      <c r="M8" s="22">
        <f t="shared" si="1"/>
        <v>13607.905150000001</v>
      </c>
      <c r="N8" s="22">
        <f t="shared" si="1"/>
        <v>12463.355</v>
      </c>
      <c r="O8" s="22">
        <f t="shared" si="1"/>
        <v>15832.442149999999</v>
      </c>
      <c r="P8" s="21">
        <f>SUM(D8:O8)</f>
        <v>222294.09955000001</v>
      </c>
      <c r="Q8" s="23">
        <f t="shared" si="0"/>
        <v>1</v>
      </c>
    </row>
    <row r="9" spans="3:17" ht="18.75" customHeight="1" x14ac:dyDescent="0.25"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3:17" ht="18.75" customHeight="1" x14ac:dyDescent="0.25">
      <c r="D10" s="33">
        <f t="shared" ref="D10:O10" si="2">MATCH(D$11,$C$3:$O$3,0)</f>
        <v>2</v>
      </c>
      <c r="E10" s="33">
        <f t="shared" si="2"/>
        <v>3</v>
      </c>
      <c r="F10" s="33">
        <f t="shared" si="2"/>
        <v>4</v>
      </c>
      <c r="G10" s="33">
        <f t="shared" si="2"/>
        <v>5</v>
      </c>
      <c r="H10" s="33">
        <f t="shared" si="2"/>
        <v>6</v>
      </c>
      <c r="I10" s="33">
        <f t="shared" si="2"/>
        <v>7</v>
      </c>
      <c r="J10" s="33">
        <f t="shared" si="2"/>
        <v>8</v>
      </c>
      <c r="K10" s="33">
        <f t="shared" si="2"/>
        <v>9</v>
      </c>
      <c r="L10" s="33">
        <f t="shared" si="2"/>
        <v>10</v>
      </c>
      <c r="M10" s="33">
        <f t="shared" si="2"/>
        <v>11</v>
      </c>
      <c r="N10" s="33">
        <f t="shared" si="2"/>
        <v>12</v>
      </c>
      <c r="O10" s="33">
        <f t="shared" si="2"/>
        <v>13</v>
      </c>
    </row>
    <row r="11" spans="3:17" ht="18.75" customHeight="1" x14ac:dyDescent="0.25">
      <c r="C11" s="30" t="s">
        <v>33</v>
      </c>
      <c r="D11" s="9" t="s">
        <v>2</v>
      </c>
      <c r="E11" s="3" t="s">
        <v>3</v>
      </c>
      <c r="F11" s="3" t="s">
        <v>4</v>
      </c>
      <c r="G11" s="3" t="s">
        <v>5</v>
      </c>
      <c r="H11" s="3" t="s">
        <v>6</v>
      </c>
      <c r="I11" s="3" t="s">
        <v>7</v>
      </c>
      <c r="J11" s="3" t="s">
        <v>8</v>
      </c>
      <c r="K11" s="3" t="s">
        <v>9</v>
      </c>
      <c r="L11" s="3" t="s">
        <v>10</v>
      </c>
      <c r="M11" s="3" t="s">
        <v>11</v>
      </c>
      <c r="N11" s="3" t="s">
        <v>12</v>
      </c>
      <c r="O11" s="3" t="s">
        <v>13</v>
      </c>
    </row>
    <row r="12" spans="3:17" ht="17.25" x14ac:dyDescent="0.3">
      <c r="C12" s="31" t="s">
        <v>19</v>
      </c>
      <c r="D12" s="32">
        <f>VLOOKUP($C12,$C$3:$O$7,MATCH(D$11,$C$3:$O$3,0),FALSE)</f>
        <v>6551.2969999999996</v>
      </c>
      <c r="E12" s="12">
        <f t="shared" ref="E12:O12" si="3">VLOOKUP($C12,$C$3:$O$7,MATCH(E$11,$C$3:$O$3,0),FALSE)</f>
        <v>8638.6458999999995</v>
      </c>
      <c r="F12" s="12">
        <f t="shared" si="3"/>
        <v>8776.2686999999987</v>
      </c>
      <c r="G12" s="12">
        <f t="shared" si="3"/>
        <v>10543.958999999999</v>
      </c>
      <c r="H12" s="12">
        <f t="shared" si="3"/>
        <v>11010.494449999998</v>
      </c>
      <c r="I12" s="12">
        <f t="shared" si="3"/>
        <v>9229.8367499999986</v>
      </c>
      <c r="J12" s="12">
        <f t="shared" si="3"/>
        <v>6758.2624999999998</v>
      </c>
      <c r="K12" s="12">
        <f t="shared" si="3"/>
        <v>5829.3787499999999</v>
      </c>
      <c r="L12" s="12">
        <f t="shared" si="3"/>
        <v>6327.1412999999993</v>
      </c>
      <c r="M12" s="12">
        <f t="shared" si="3"/>
        <v>5314.9492499999997</v>
      </c>
      <c r="N12" s="12">
        <f t="shared" si="3"/>
        <v>4728.8575000000001</v>
      </c>
      <c r="O12" s="12">
        <f t="shared" si="3"/>
        <v>5357.16</v>
      </c>
    </row>
    <row r="14" spans="3:17" ht="18.75" customHeight="1" x14ac:dyDescent="0.25">
      <c r="G14" t="str">
        <f>UPPER(C12)&amp;" - Fy2016 Sales ('000)"</f>
        <v>JUNCTION - Fy2016 Sales ('000)</v>
      </c>
    </row>
  </sheetData>
  <mergeCells count="1">
    <mergeCell ref="C1:Q1"/>
  </mergeCells>
  <dataValidations count="1">
    <dataValidation type="list" allowBlank="1" showInputMessage="1" showErrorMessage="1" sqref="C12" xr:uid="{FA8DDA27-5351-4CBE-B151-C7BB7846EA27}">
      <formula1>$C$4:$C$7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 here</vt:lpstr>
      <vt:lpstr>Interactive Charts -video</vt:lpstr>
      <vt:lpstr>Interactive Charts -blog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2018-09-25T14:44:27Z</dcterms:created>
  <dcterms:modified xsi:type="dcterms:W3CDTF">2018-09-26T20:52:20Z</dcterms:modified>
</cp:coreProperties>
</file>