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e\Personal\Prospect\Blog\Files\"/>
    </mc:Choice>
  </mc:AlternateContent>
  <bookViews>
    <workbookView xWindow="0" yWindow="1800" windowWidth="20490" windowHeight="7530"/>
  </bookViews>
  <sheets>
    <sheet name="Waterfall Cha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4" i="1"/>
  <c r="H5" i="1"/>
  <c r="I5" i="1"/>
  <c r="H6" i="1"/>
  <c r="I6" i="1"/>
  <c r="H7" i="1"/>
  <c r="I7" i="1"/>
  <c r="I4" i="1"/>
  <c r="H4" i="1"/>
  <c r="F8" i="1"/>
  <c r="F3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<sst xmlns="http://schemas.openxmlformats.org/spreadsheetml/2006/main" count="13" uniqueCount="13">
  <si>
    <t>EBITDA</t>
  </si>
  <si>
    <t>Capex</t>
  </si>
  <si>
    <t>Tax</t>
  </si>
  <si>
    <t>Working Capital</t>
  </si>
  <si>
    <t>Net Interest Received</t>
  </si>
  <si>
    <t>FCF</t>
  </si>
  <si>
    <t>Value (KShs. Bln)</t>
  </si>
  <si>
    <t>Ends</t>
  </si>
  <si>
    <t>+ve Change</t>
  </si>
  <si>
    <t>-ve Change</t>
  </si>
  <si>
    <t>Invisible</t>
  </si>
  <si>
    <t>Item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</si>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</sst>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sz val="10"/>
      <color rgb="FF0000FF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39" fontId="4" fillId="0" borderId="1" xfId="0" applyNumberFormat="1" applyFont="1" applyBorder="1"/>
    <xf numFmtId="39" fontId="0" fillId="0" borderId="1" xfId="0" applyNumberFormat="1" applyBorder="1"/>
    <xf numFmtId="0" fontId="0" fillId="0" borderId="1" xfId="0" applyBorder="1" applyAlignment="1">
      <alignment horizontal="left" indent="1"/>
    </xf>
    <xf numFmtId="39" fontId="3" fillId="0" borderId="1" xfId="0" applyNumberFormat="1" applyFon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quotePrefix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200" b="1"/>
              <a:t>FY15 Free Cash Flow (KShs in 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'Waterfall Chart'!$F$2</c:f>
              <c:strCache>
                <c:ptCount val="1"/>
                <c:pt idx="0">
                  <c:v>Ends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'Waterfall Chart'!$C$3:$C$8</c:f>
              <c:strCache>
                <c:ptCount val="6"/>
                <c:pt idx="0">
                  <c:v>EBITDA</c:v>
                </c:pt>
                <c:pt idx="1">
                  <c:v>Capex</c:v>
                </c:pt>
                <c:pt idx="2">
                  <c:v>Tax</c:v>
                </c:pt>
                <c:pt idx="3">
                  <c:v>Working Capital</c:v>
                </c:pt>
                <c:pt idx="4">
                  <c:v>Net Interest Received</c:v>
                </c:pt>
                <c:pt idx="5">
                  <c:v>FCF</c:v>
                </c:pt>
              </c:strCache>
            </c:strRef>
          </c:cat>
          <c:val>
            <c:numRef>
              <c:f>'Waterfall Chart'!$F$3:$F$8</c:f>
              <c:numCache>
                <c:formatCode>General</c:formatCode>
                <c:ptCount val="6"/>
                <c:pt idx="0" formatCode="#,##0.00_);\(#,##0.00\)">
                  <c:v>71.19</c:v>
                </c:pt>
                <c:pt idx="5" formatCode="#,##0.00_);\(#,##0.00\)">
                  <c:v>27.52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127-BBB8-4306B119E1F1}"/>
            </c:ext>
          </c:extLst>
        </c:ser>
        <c:ser>
          <c:idx val="1"/>
          <c:order val="1"/>
          <c:tx>
            <c:strRef>
              <c:f>'Waterfall Chart'!$G$2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'Waterfall Chart'!$C$3:$C$8</c:f>
              <c:strCache>
                <c:ptCount val="6"/>
                <c:pt idx="0">
                  <c:v>EBITDA</c:v>
                </c:pt>
                <c:pt idx="1">
                  <c:v>Capex</c:v>
                </c:pt>
                <c:pt idx="2">
                  <c:v>Tax</c:v>
                </c:pt>
                <c:pt idx="3">
                  <c:v>Working Capital</c:v>
                </c:pt>
                <c:pt idx="4">
                  <c:v>Net Interest Received</c:v>
                </c:pt>
                <c:pt idx="5">
                  <c:v>FCF</c:v>
                </c:pt>
              </c:strCache>
            </c:strRef>
          </c:cat>
          <c:val>
            <c:numRef>
              <c:f>'Waterfall Chart'!$G$3:$G$8</c:f>
              <c:numCache>
                <c:formatCode>General</c:formatCode>
                <c:ptCount val="6"/>
                <c:pt idx="1">
                  <c:v>37.489999999999995</c:v>
                </c:pt>
                <c:pt idx="2">
                  <c:v>23.639999999999993</c:v>
                </c:pt>
                <c:pt idx="3">
                  <c:v>23.639999999999993</c:v>
                </c:pt>
                <c:pt idx="4">
                  <c:v>27.299999999999994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127-BBB8-4306B119E1F1}"/>
            </c:ext>
          </c:extLst>
        </c:ser>
        <c:ser>
          <c:idx val="2"/>
          <c:order val="2"/>
          <c:tx>
            <c:strRef>
              <c:f>'Waterfall Chart'!$H$2</c:f>
              <c:strCache>
                <c:ptCount val="1"/>
                <c:pt idx="0">
                  <c:v>+ve Change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5.63380281690140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44-4303-8524-FC09DEE3A69C}"/>
                </c:ext>
              </c:extLst>
            </c:dLbl>
            <c:dLbl>
              <c:idx val="4"/>
              <c:layout>
                <c:manualLayout>
                  <c:x val="-9.3835554945867131E-17"/>
                  <c:y val="-4.69483568075117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44-4303-8524-FC09DEE3A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'Waterfall Chart'!$C$3:$C$8</c:f>
              <c:strCache>
                <c:ptCount val="6"/>
                <c:pt idx="0">
                  <c:v>EBITDA</c:v>
                </c:pt>
                <c:pt idx="1">
                  <c:v>Capex</c:v>
                </c:pt>
                <c:pt idx="2">
                  <c:v>Tax</c:v>
                </c:pt>
                <c:pt idx="3">
                  <c:v>Working Capital</c:v>
                </c:pt>
                <c:pt idx="4">
                  <c:v>Net Interest Received</c:v>
                </c:pt>
                <c:pt idx="5">
                  <c:v>FCF</c:v>
                </c:pt>
              </c:strCache>
            </c:strRef>
          </c:cat>
          <c:val>
            <c:numRef>
              <c:f>'Waterfall Chart'!$H$3:$H$8</c:f>
              <c:numCache>
                <c:formatCode>#,##0.00_);\(#,##0.00\)</c:formatCode>
                <c:ptCount val="6"/>
                <c:pt idx="1">
                  <c:v>#N/A</c:v>
                </c:pt>
                <c:pt idx="2">
                  <c:v>#N/A</c:v>
                </c:pt>
                <c:pt idx="3">
                  <c:v>3.66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127-BBB8-4306B119E1F1}"/>
            </c:ext>
          </c:extLst>
        </c:ser>
        <c:ser>
          <c:idx val="3"/>
          <c:order val="3"/>
          <c:tx>
            <c:strRef>
              <c:f>'Waterfall Chart'!$I$2</c:f>
              <c:strCache>
                <c:ptCount val="1"/>
                <c:pt idx="0">
                  <c:v>-ve Change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'Waterfall Chart'!$C$3:$C$8</c:f>
              <c:strCache>
                <c:ptCount val="6"/>
                <c:pt idx="0">
                  <c:v>EBITDA</c:v>
                </c:pt>
                <c:pt idx="1">
                  <c:v>Capex</c:v>
                </c:pt>
                <c:pt idx="2">
                  <c:v>Tax</c:v>
                </c:pt>
                <c:pt idx="3">
                  <c:v>Working Capital</c:v>
                </c:pt>
                <c:pt idx="4">
                  <c:v>Net Interest Received</c:v>
                </c:pt>
                <c:pt idx="5">
                  <c:v>FCF</c:v>
                </c:pt>
              </c:strCache>
            </c:strRef>
          </c:cat>
          <c:val>
            <c:numRef>
              <c:f>'Waterfall Chart'!$I$3:$I$8</c:f>
              <c:numCache>
                <c:formatCode>#,##0.00_);\(#,##0.00\)</c:formatCode>
                <c:ptCount val="6"/>
                <c:pt idx="1">
                  <c:v>33.700000000000003</c:v>
                </c:pt>
                <c:pt idx="2">
                  <c:v>13.85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B-4127-BBB8-4306B119E1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352620448"/>
        <c:axId val="352617168"/>
      </c:barChart>
      <c:catAx>
        <c:axId val="3526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352617168"/>
        <c:crosses val="autoZero"/>
        <c:auto val="1"/>
        <c:lblAlgn val="ctr"/>
        <c:lblOffset val="100"/>
        <c:noMultiLvlLbl val="0"/>
      </c:catAx>
      <c:valAx>
        <c:axId val="352617168"/>
        <c:scaling>
          <c:orientation val="minMax"/>
        </c:scaling>
        <c:delete val="1"/>
        <c:axPos val="l"/>
        <c:numFmt formatCode="#,##0.00_);\(#,##0.00\)" sourceLinked="1"/>
        <c:majorTickMark val="none"/>
        <c:minorTickMark val="none"/>
        <c:tickLblPos val="nextTo"/>
        <c:crossAx val="35262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datacycleanalyticskenya.wordpres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17</xdr:row>
      <xdr:rowOff>142875</xdr:rowOff>
    </xdr:from>
    <xdr:to>
      <xdr:col>4</xdr:col>
      <xdr:colOff>219075</xdr:colOff>
      <xdr:row>21</xdr:row>
      <xdr:rowOff>161925</xdr:rowOff>
    </xdr:to>
    <xdr:sp macro="" textlink="">
      <xdr:nvSpPr>
        <xdr:cNvPr id="2" name="Rounded Rectangle 1">
          <a:hlinkClick xmlns:r="http://schemas.openxmlformats.org/officeDocument/2006/relationships" r:id="rId1" tooltip="Data Cycle Analytics Kenya"/>
        </xdr:cNvPr>
        <xdr:cNvSpPr/>
      </xdr:nvSpPr>
      <xdr:spPr>
        <a:xfrm>
          <a:off x="142875" y="3467100"/>
          <a:ext cx="2543175" cy="7429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i="1"/>
            <a:t>Visit datacycleanalyticskenya.wordpress.com for more</a:t>
          </a:r>
        </a:p>
      </xdr:txBody>
    </xdr:sp>
    <xdr:clientData/>
  </xdr:twoCellAnchor>
  <xdr:twoCellAnchor>
    <xdr:from>
      <xdr:col>2</xdr:col>
      <xdr:colOff>19049</xdr:colOff>
      <xdr:row>8</xdr:row>
      <xdr:rowOff>38098</xdr:rowOff>
    </xdr:from>
    <xdr:to>
      <xdr:col>2</xdr:col>
      <xdr:colOff>1266824</xdr:colOff>
      <xdr:row>9</xdr:row>
      <xdr:rowOff>76200</xdr:rowOff>
    </xdr:to>
    <xdr:sp macro="" textlink="">
      <xdr:nvSpPr>
        <xdr:cNvPr id="5" name="Left Brace 4"/>
        <xdr:cNvSpPr/>
      </xdr:nvSpPr>
      <xdr:spPr>
        <a:xfrm rot="16200000">
          <a:off x="647698" y="1219199"/>
          <a:ext cx="219077" cy="1247775"/>
        </a:xfrm>
        <a:prstGeom prst="leftBrace">
          <a:avLst/>
        </a:prstGeom>
        <a:solidFill>
          <a:schemeClr val="accent1">
            <a:lumMod val="40000"/>
            <a:lumOff val="60000"/>
          </a:schemeClr>
        </a:solidFill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8</xdr:row>
      <xdr:rowOff>28575</xdr:rowOff>
    </xdr:from>
    <xdr:to>
      <xdr:col>8</xdr:col>
      <xdr:colOff>704850</xdr:colOff>
      <xdr:row>9</xdr:row>
      <xdr:rowOff>66675</xdr:rowOff>
    </xdr:to>
    <xdr:sp macro="" textlink="">
      <xdr:nvSpPr>
        <xdr:cNvPr id="6" name="Left Brace 5"/>
        <xdr:cNvSpPr/>
      </xdr:nvSpPr>
      <xdr:spPr>
        <a:xfrm rot="16200000">
          <a:off x="4662487" y="500063"/>
          <a:ext cx="219075" cy="2667000"/>
        </a:xfrm>
        <a:prstGeom prst="leftBrace">
          <a:avLst/>
        </a:prstGeom>
        <a:solidFill>
          <a:schemeClr val="accent1">
            <a:lumMod val="40000"/>
            <a:lumOff val="60000"/>
          </a:schemeClr>
        </a:solidFill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657227</xdr:colOff>
      <xdr:row>10</xdr:row>
      <xdr:rowOff>0</xdr:rowOff>
    </xdr:from>
    <xdr:to>
      <xdr:col>3</xdr:col>
      <xdr:colOff>762000</xdr:colOff>
      <xdr:row>12</xdr:row>
      <xdr:rowOff>114300</xdr:rowOff>
    </xdr:to>
    <xdr:cxnSp macro="">
      <xdr:nvCxnSpPr>
        <xdr:cNvPr id="11" name="Curved Connector 10"/>
        <xdr:cNvCxnSpPr/>
      </xdr:nvCxnSpPr>
      <xdr:spPr>
        <a:xfrm>
          <a:off x="771527" y="2057400"/>
          <a:ext cx="1371598" cy="476250"/>
        </a:xfrm>
        <a:prstGeom prst="curvedConnector3">
          <a:avLst/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457199</xdr:colOff>
      <xdr:row>9</xdr:row>
      <xdr:rowOff>171450</xdr:rowOff>
    </xdr:from>
    <xdr:to>
      <xdr:col>7</xdr:col>
      <xdr:colOff>123826</xdr:colOff>
      <xdr:row>12</xdr:row>
      <xdr:rowOff>104775</xdr:rowOff>
    </xdr:to>
    <xdr:cxnSp macro="">
      <xdr:nvCxnSpPr>
        <xdr:cNvPr id="13" name="Curved Connector 12"/>
        <xdr:cNvCxnSpPr/>
      </xdr:nvCxnSpPr>
      <xdr:spPr>
        <a:xfrm rot="10800000" flipV="1">
          <a:off x="3876674" y="2047875"/>
          <a:ext cx="885827" cy="476250"/>
        </a:xfrm>
        <a:prstGeom prst="curvedConnector3">
          <a:avLst/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771525</xdr:colOff>
      <xdr:row>10</xdr:row>
      <xdr:rowOff>171450</xdr:rowOff>
    </xdr:from>
    <xdr:to>
      <xdr:col>5</xdr:col>
      <xdr:colOff>466725</xdr:colOff>
      <xdr:row>13</xdr:row>
      <xdr:rowOff>76200</xdr:rowOff>
    </xdr:to>
    <xdr:sp macro="" textlink="">
      <xdr:nvSpPr>
        <xdr:cNvPr id="15" name="TextBox 14"/>
        <xdr:cNvSpPr txBox="1"/>
      </xdr:nvSpPr>
      <xdr:spPr>
        <a:xfrm>
          <a:off x="2152650" y="2228850"/>
          <a:ext cx="173355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>
              <a:latin typeface="Segoe UI" panose="020B0502040204020203" pitchFamily="34" charset="0"/>
              <a:cs typeface="Segoe UI" panose="020B0502040204020203" pitchFamily="34" charset="0"/>
            </a:rPr>
            <a:t>Select these columns, include column headers</a:t>
          </a:r>
        </a:p>
      </xdr:txBody>
    </xdr:sp>
    <xdr:clientData/>
  </xdr:twoCellAnchor>
  <xdr:twoCellAnchor>
    <xdr:from>
      <xdr:col>9</xdr:col>
      <xdr:colOff>285749</xdr:colOff>
      <xdr:row>0</xdr:row>
      <xdr:rowOff>171450</xdr:rowOff>
    </xdr:from>
    <xdr:to>
      <xdr:col>17</xdr:col>
      <xdr:colOff>371474</xdr:colOff>
      <xdr:row>14</xdr:row>
      <xdr:rowOff>95250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8"/>
  <sheetViews>
    <sheetView showGridLines="0" tabSelected="1" workbookViewId="0">
      <selection activeCell="I19" sqref="I19"/>
    </sheetView>
  </sheetViews>
  <sheetFormatPr defaultRowHeight="14.25" x14ac:dyDescent="0.25"/>
  <cols>
    <col min="1" max="2" width="0.85546875" customWidth="1"/>
    <col min="3" max="3" width="19" bestFit="1" customWidth="1"/>
    <col min="4" max="4" width="16.28515625" bestFit="1" customWidth="1"/>
    <col min="5" max="5" width="14.28515625" customWidth="1"/>
    <col min="8" max="8" width="11.42578125" bestFit="1" customWidth="1"/>
    <col min="9" max="9" width="10.85546875" bestFit="1" customWidth="1"/>
  </cols>
  <sheetData>
    <row r="2" spans="3:11" ht="20.25" customHeight="1" x14ac:dyDescent="0.25">
      <c r="C2" s="7" t="s">
        <v>11</v>
      </c>
      <c r="D2" s="8" t="s">
        <v>6</v>
      </c>
      <c r="E2" s="8" t="s">
        <v>12</v>
      </c>
      <c r="F2" s="8" t="s">
        <v>7</v>
      </c>
      <c r="G2" s="8" t="s">
        <v>10</v>
      </c>
      <c r="H2" s="9" t="s">
        <v>8</v>
      </c>
      <c r="I2" s="9" t="s">
        <v>9</v>
      </c>
      <c r="J2" s="1"/>
      <c r="K2" s="1"/>
    </row>
    <row r="3" spans="3:11" ht="16.5" customHeight="1" x14ac:dyDescent="0.25">
      <c r="C3" s="2" t="s">
        <v>0</v>
      </c>
      <c r="D3" s="3">
        <v>71.19</v>
      </c>
      <c r="E3" s="4">
        <f>SUM($D$3:D3)</f>
        <v>71.19</v>
      </c>
      <c r="F3" s="4">
        <f>D3</f>
        <v>71.19</v>
      </c>
      <c r="G3" s="2"/>
      <c r="H3" s="2"/>
      <c r="I3" s="2"/>
    </row>
    <row r="4" spans="3:11" ht="16.5" customHeight="1" x14ac:dyDescent="0.25">
      <c r="C4" s="5" t="s">
        <v>1</v>
      </c>
      <c r="D4" s="3">
        <v>-33.700000000000003</v>
      </c>
      <c r="E4" s="4">
        <f>SUM($D$3:D4)</f>
        <v>37.489999999999995</v>
      </c>
      <c r="F4" s="2"/>
      <c r="G4" s="2">
        <f>IF(D4&gt;0,E3,E4)</f>
        <v>37.489999999999995</v>
      </c>
      <c r="H4" s="6" t="e">
        <f>IF(D4&gt;0,D4,NA())</f>
        <v>#N/A</v>
      </c>
      <c r="I4" s="6">
        <f>IF(D4&lt;0,ABS(D4),NA())</f>
        <v>33.700000000000003</v>
      </c>
    </row>
    <row r="5" spans="3:11" ht="16.5" customHeight="1" x14ac:dyDescent="0.25">
      <c r="C5" s="5" t="s">
        <v>2</v>
      </c>
      <c r="D5" s="3">
        <v>-13.85</v>
      </c>
      <c r="E5" s="4">
        <f>SUM($D$3:D5)</f>
        <v>23.639999999999993</v>
      </c>
      <c r="F5" s="2"/>
      <c r="G5" s="2">
        <f t="shared" ref="G5:G7" si="0">IF(D5&gt;0,E4,E5)</f>
        <v>23.639999999999993</v>
      </c>
      <c r="H5" s="6" t="e">
        <f t="shared" ref="H5:H7" si="1">IF(D5&gt;0,D5,NA())</f>
        <v>#N/A</v>
      </c>
      <c r="I5" s="6">
        <f t="shared" ref="I5:I7" si="2">IF(D5&lt;0,ABS(D5),NA())</f>
        <v>13.85</v>
      </c>
    </row>
    <row r="6" spans="3:11" ht="16.5" customHeight="1" x14ac:dyDescent="0.25">
      <c r="C6" s="5" t="s">
        <v>3</v>
      </c>
      <c r="D6" s="3">
        <v>3.66</v>
      </c>
      <c r="E6" s="4">
        <f>SUM($D$3:D6)</f>
        <v>27.299999999999994</v>
      </c>
      <c r="F6" s="2"/>
      <c r="G6" s="2">
        <f t="shared" si="0"/>
        <v>23.639999999999993</v>
      </c>
      <c r="H6" s="6">
        <f t="shared" si="1"/>
        <v>3.66</v>
      </c>
      <c r="I6" s="6" t="e">
        <f t="shared" si="2"/>
        <v>#N/A</v>
      </c>
    </row>
    <row r="7" spans="3:11" ht="16.5" customHeight="1" x14ac:dyDescent="0.25">
      <c r="C7" s="5" t="s">
        <v>4</v>
      </c>
      <c r="D7" s="3">
        <v>0.22</v>
      </c>
      <c r="E7" s="4">
        <f>SUM($D$3:D7)</f>
        <v>27.519999999999992</v>
      </c>
      <c r="F7" s="2"/>
      <c r="G7" s="2">
        <f t="shared" si="0"/>
        <v>27.299999999999994</v>
      </c>
      <c r="H7" s="6">
        <f t="shared" si="1"/>
        <v>0.22</v>
      </c>
      <c r="I7" s="6" t="e">
        <f t="shared" si="2"/>
        <v>#N/A</v>
      </c>
    </row>
    <row r="8" spans="3:11" ht="16.5" customHeight="1" x14ac:dyDescent="0.25">
      <c r="C8" s="2" t="s">
        <v>5</v>
      </c>
      <c r="D8" s="3">
        <v>27.52</v>
      </c>
      <c r="E8" s="4"/>
      <c r="F8" s="4">
        <f>D8</f>
        <v>27.52</v>
      </c>
      <c r="G8" s="2"/>
      <c r="H8" s="2"/>
      <c r="I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Kiarie</dc:creator>
  <cp:lastModifiedBy>William Kiarie</cp:lastModifiedBy>
  <dcterms:created xsi:type="dcterms:W3CDTF">2016-05-12T15:36:02Z</dcterms:created>
  <dcterms:modified xsi:type="dcterms:W3CDTF">2016-05-13T14:58:50Z</dcterms:modified>
</cp:coreProperties>
</file>